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30" windowWidth="20730" windowHeight="1110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3" i="1"/>
  <c r="F106" i="4" l="1"/>
  <c r="G106" i="4"/>
  <c r="D112" i="4"/>
  <c r="E60" i="4"/>
  <c r="D106" i="4"/>
  <c r="E34" i="1"/>
  <c r="E35" i="1"/>
  <c r="E36" i="1"/>
  <c r="E37" i="1"/>
  <c r="E38" i="1"/>
  <c r="E39" i="1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52" i="1" l="1"/>
  <c r="E10" i="1" l="1"/>
  <c r="E11" i="1" l="1"/>
  <c r="E72" i="1" l="1"/>
  <c r="E9" i="1"/>
  <c r="E20" i="1" l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62" i="1"/>
  <c r="E59" i="1"/>
  <c r="E57" i="1"/>
  <c r="E56" i="1"/>
  <c r="E55" i="1"/>
  <c r="E44" i="1"/>
  <c r="E43" i="1"/>
  <c r="E32" i="1"/>
  <c r="E30" i="1"/>
  <c r="E23" i="1"/>
  <c r="E22" i="1"/>
  <c r="E16" i="1"/>
  <c r="E15" i="1"/>
  <c r="D14" i="1"/>
  <c r="C14" i="1"/>
  <c r="E8" i="1"/>
  <c r="E7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<sst xmlns="http://schemas.openxmlformats.org/spreadsheetml/2006/main" count="437" uniqueCount="235">
  <si>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</si>
  <si>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</si>
  <si>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</si>
  <si>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</si>
  <si>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</si>
  <si>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</si>
  <si>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</si>
  <si>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</si>
  <si>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</si>
  <si>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</si>
  <si>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</si>
  <si>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</si>
  <si>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</si>
  <si>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</si>
  <si>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</si>
  <si>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</si>
  <si>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</si>
  <si>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</si>
  <si>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</si>
  <si>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</si>
  <si>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</si>
  <si>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</si>
  <si>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</si>
  <si>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</si>
  <si>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</si>
  <si>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</si>
  <si>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</si>
  <si>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</si>
  <si>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</si>
  <si>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</si>
  <si>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</si>
  <si>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</si>
  <si>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</si>
  <si>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</si>
  <si>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</si>
  <si>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</si>
  <si>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</si>
  <si>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</si>
  <si>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</si>
  <si>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</si>
  <si>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</si>
  <si>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</si>
  <si>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</si>
  <si>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</si>
  <si>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</si>
  <si>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</si>
  <si>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</si>
  <si>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</si>
  <si>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</si>
  <si>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</si>
  <si>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</si>
  <si>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</si>
  <si>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</si>
  <si>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</si>
  <si>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</si>
  <si>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</si>
  <si>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</si>
  <si>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</si>
  <si>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</si>
  <si>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</si>
  <si>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</si>
  <si>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</si>
  <si>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</si>
  <si>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</si>
  <si>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</si>
  <si>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</si>
  <si>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</si>
  <si>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</si>
  <si>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</si>
  <si>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</si>
  <si>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</si>
  <si>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</si>
  <si>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</si>
  <si>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</si>
  <si>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</si>
  <si>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</si>
  <si>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</si>
  <si>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</si>
  <si>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</si>
  <si>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</si>
  <si>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</si>
  <si>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</si>
  <si>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</si>
  <si>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</si>
  <si>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</si>
  <si>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</si>
  <si>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</si>
  <si>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</si>
  <si>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</si>
  <si>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</si>
  <si>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</si>
  <si>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</si>
  <si>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</si>
  <si>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</si>
  <si>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</si>
  <si>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</si>
  <si>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</si>
  <si>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</si>
  <si>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</si>
  <si>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</si>
  <si>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</si>
  <si>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</si>
  <si>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</si>
  <si>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</si>
  <si>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</si>
  <si>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</si>
  <si>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</si>
  <si>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</si>
  <si>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</si>
  <si>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</si>
  <si>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</si>
  <si>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</si>
  <si>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</si>
  <si>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</si>
  <si>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</si>
  <si>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</si>
  <si>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</si>
  <si>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</si>
  <si>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</si>
  <si>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</si>
  <si>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</si>
  <si>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</si>
  <si>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</si>
  <si>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</si>
  <si>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</si>
  <si>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</si>
  <si>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</si>
  <si>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</si>
  <si>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</si>
  <si>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</si>
  <si>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</si>
  <si>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</si>
  <si>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</si>
  <si>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</si>
  <si>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</si>
  <si>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</si>
  <si>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</si>
  <si>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</si>
  <si>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</si>
  <si>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</si>
  <si>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</si>
  <si>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</si>
  <si>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</si>
  <si>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</si>
  <si>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</si>
  <si>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</si>
  <si>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</si>
  <si>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</si>
  <si>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</si>
  <si>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</si>
  <si>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</si>
  <si>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</si>
  <si>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</si>
  <si>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</si>
  <si>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</si>
  <si>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</si>
  <si>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</si>
  <si>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</si>
  <si>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</si>
  <si>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</si>
  <si>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</si>
  <si>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</si>
  <si>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</si>
  <si>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</si>
  <si>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</si>
  <si>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</si>
  <si>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</si>
  <si>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</si>
  <si>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</si>
  <si>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</si>
  <si>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</si>
  <si>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</si>
  <si>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</si>
  <si>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</si>
  <si>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</si>
  <si>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</si>
  <si>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</si>
  <si>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</si>
  <si>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</si>
  <si>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</si>
  <si>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</si>
  <si>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</si>
  <si>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</si>
  <si>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</si>
  <si>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</si>
  <si>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</si>
  <si>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</si>
  <si>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</si>
  <si>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</si>
  <si>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</si>
  <si>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</si>
  <si>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</si>
  <si>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</si>
  <si>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</si>
  <si>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</si>
  <si>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</si>
  <si>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</si>
  <si>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</si>
  <si>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</si>
  <si>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</si>
  <si>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</si>
  <si>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</si>
  <si>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</si>
  <si>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</si>
  <si>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</si>
  <si>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</si>
  <si>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</si>
  <si>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</si>
  <si>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</si>
  <si>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</si>
  <si>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</si>
  <si>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</si>
  <si>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</si>
  <si>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</si>
  <si>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</si>
  <si>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</si>
  <si>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</si>
  <si>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</si>
  <si>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</si>
  <si>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</si>
  <si>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</si>
  <si>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</si>
  <si>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</si>
  <si>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Доходы от реализации имущества, находящихся в собственности муниципальных районов (за исключением имущества муниципальных бюджетных и  автономных учреждений, а также имущества миниципальных унитарных предприятий, в том числе казенных), в части реализации основных средств по указанному имуществу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</si>
  <si>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</si>
  <si>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</si>
  <si>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</si>
  <si>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</si>
  <si>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</si>
  <si>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Малащенко И.А.</t>
  </si>
  <si>
    <t>Справка об исполнении районного бюджета на 01.11.2021 года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</si>
  <si>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</si>
  <si>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</si>
  <si>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</si>
  <si>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Исполнено на 01.11.2021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</si>
</sst>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84" zoomScale="80" zoomScaleNormal="90" zoomScaleSheetLayoutView="80" workbookViewId="0">
      <selection activeCell="D60" sqref="D60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230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234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175596.3</v>
      </c>
      <c r="D4" s="52">
        <f>SUM(D5:D13)</f>
        <v>144621.5</v>
      </c>
      <c r="E4" s="53">
        <f t="shared" ref="E4:E39" si="0">D4/C4*100</f>
        <v>82.360220574123716</v>
      </c>
      <c r="F4" s="15"/>
    </row>
    <row r="5" spans="1:6" x14ac:dyDescent="0.3">
      <c r="A5" s="16" t="s">
        <v>4</v>
      </c>
      <c r="B5" s="17" t="s">
        <v>5</v>
      </c>
      <c r="C5" s="18">
        <v>128255.3</v>
      </c>
      <c r="D5" s="18">
        <v>102619.7</v>
      </c>
      <c r="E5" s="53">
        <f t="shared" si="0"/>
        <v>80.012054082755242</v>
      </c>
      <c r="F5" s="19"/>
    </row>
    <row r="6" spans="1:6" x14ac:dyDescent="0.3">
      <c r="A6" s="16" t="s">
        <v>6</v>
      </c>
      <c r="B6" s="17" t="s">
        <v>7</v>
      </c>
      <c r="C6" s="18">
        <v>35824.400000000001</v>
      </c>
      <c r="D6" s="20">
        <v>31738.1</v>
      </c>
      <c r="E6" s="53">
        <f t="shared" si="0"/>
        <v>88.593528433134949</v>
      </c>
      <c r="F6" s="19"/>
    </row>
    <row r="7" spans="1:6" x14ac:dyDescent="0.3">
      <c r="A7" s="16" t="s">
        <v>8</v>
      </c>
      <c r="B7" s="17" t="s">
        <v>9</v>
      </c>
      <c r="C7" s="18">
        <v>2950</v>
      </c>
      <c r="D7" s="20">
        <v>2974.2</v>
      </c>
      <c r="E7" s="53">
        <f t="shared" si="0"/>
        <v>100.82033898305085</v>
      </c>
      <c r="F7" s="19"/>
    </row>
    <row r="8" spans="1:6" x14ac:dyDescent="0.3">
      <c r="A8" s="16" t="s">
        <v>10</v>
      </c>
      <c r="B8" s="17" t="s">
        <v>11</v>
      </c>
      <c r="C8" s="18">
        <v>486.4</v>
      </c>
      <c r="D8" s="18">
        <v>188.1</v>
      </c>
      <c r="E8" s="53">
        <f t="shared" si="0"/>
        <v>38.671875</v>
      </c>
      <c r="F8" s="19"/>
    </row>
    <row r="9" spans="1:6" x14ac:dyDescent="0.3">
      <c r="A9" s="16" t="s">
        <v>126</v>
      </c>
      <c r="B9" s="17" t="s">
        <v>125</v>
      </c>
      <c r="C9" s="18">
        <v>3700</v>
      </c>
      <c r="D9" s="18">
        <v>3782</v>
      </c>
      <c r="E9" s="53">
        <f t="shared" si="0"/>
        <v>102.21621621621621</v>
      </c>
      <c r="F9" s="19"/>
    </row>
    <row r="10" spans="1:6" x14ac:dyDescent="0.3">
      <c r="A10" s="16" t="s">
        <v>136</v>
      </c>
      <c r="B10" s="17" t="s">
        <v>137</v>
      </c>
      <c r="C10" s="18">
        <v>94.4</v>
      </c>
      <c r="D10" s="18">
        <v>94.4</v>
      </c>
      <c r="E10" s="53">
        <f t="shared" ref="E10" si="1">D10/C10*100</f>
        <v>100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3260.2</v>
      </c>
      <c r="E11" s="53">
        <f>D11/C11*100</f>
        <v>75.450127285350604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>
        <v>-35.200000000000003</v>
      </c>
      <c r="D13" s="18">
        <v>-35.200000000000003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SUM(C15:C41)</f>
        <v>20534.5</v>
      </c>
      <c r="D14" s="54">
        <f>SUM(D15:D41)</f>
        <v>17426.199999999997</v>
      </c>
      <c r="E14" s="53">
        <f t="shared" si="0"/>
        <v>84.863035379483293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4501.6000000000004</v>
      </c>
      <c r="D15" s="20">
        <v>4289</v>
      </c>
      <c r="E15" s="53">
        <f>D15/C15*100</f>
        <v>95.277234760973869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3953.4</v>
      </c>
      <c r="D16" s="20">
        <v>3963.3</v>
      </c>
      <c r="E16" s="53">
        <f>D16/C16*100</f>
        <v>100.25041736227045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37.1</v>
      </c>
      <c r="E19" s="53">
        <f t="shared" si="0"/>
        <v>54.081632653061227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39.200000000000003</v>
      </c>
      <c r="E21" s="53">
        <f t="shared" ref="E21" si="2">D21/C21*100</f>
        <v>57.988165680473379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225</v>
      </c>
      <c r="B23" s="17" t="s">
        <v>226</v>
      </c>
      <c r="C23" s="18">
        <v>415</v>
      </c>
      <c r="D23" s="18">
        <v>389.1</v>
      </c>
      <c r="E23" s="53">
        <f t="shared" si="0"/>
        <v>93.759036144578317</v>
      </c>
      <c r="F23" s="22"/>
    </row>
    <row r="24" spans="1:6" ht="24.75" customHeight="1" x14ac:dyDescent="0.3">
      <c r="A24" s="16" t="s">
        <v>233</v>
      </c>
      <c r="B24" s="17" t="s">
        <v>231</v>
      </c>
      <c r="C24" s="18">
        <v>280</v>
      </c>
      <c r="D24" s="20">
        <v>246.9</v>
      </c>
      <c r="E24" s="53">
        <v>0</v>
      </c>
      <c r="F24" s="22"/>
    </row>
    <row r="25" spans="1:6" ht="24.75" customHeight="1" x14ac:dyDescent="0.3">
      <c r="A25" s="16" t="s">
        <v>25</v>
      </c>
      <c r="B25" s="17" t="s">
        <v>232</v>
      </c>
      <c r="C25" s="18">
        <v>66</v>
      </c>
      <c r="D25" s="20">
        <v>46.5</v>
      </c>
      <c r="E25" s="53">
        <v>0</v>
      </c>
      <c r="F25" s="22"/>
    </row>
    <row r="26" spans="1:6" ht="36" customHeight="1" x14ac:dyDescent="0.3">
      <c r="A26" s="16" t="s">
        <v>223</v>
      </c>
      <c r="B26" s="17" t="s">
        <v>133</v>
      </c>
      <c r="C26" s="18">
        <v>1540.8</v>
      </c>
      <c r="D26" s="20">
        <v>723</v>
      </c>
      <c r="E26" s="53">
        <v>0</v>
      </c>
      <c r="F26" s="22"/>
    </row>
    <row r="27" spans="1:6" ht="36" customHeight="1" x14ac:dyDescent="0.3">
      <c r="A27" s="16" t="s">
        <v>215</v>
      </c>
      <c r="B27" s="17" t="s">
        <v>212</v>
      </c>
      <c r="C27" s="18">
        <v>46.8</v>
      </c>
      <c r="D27" s="20">
        <v>50.3</v>
      </c>
      <c r="E27" s="53">
        <f t="shared" ref="E27:E28" si="3">D27/C27*100</f>
        <v>107.47863247863248</v>
      </c>
      <c r="F27" s="22"/>
    </row>
    <row r="28" spans="1:6" ht="25.5" customHeight="1" x14ac:dyDescent="0.3">
      <c r="A28" s="16" t="s">
        <v>214</v>
      </c>
      <c r="B28" s="17" t="s">
        <v>213</v>
      </c>
      <c r="C28" s="18">
        <v>2230.3000000000002</v>
      </c>
      <c r="D28" s="20">
        <v>2793.4</v>
      </c>
      <c r="E28" s="53">
        <f t="shared" si="3"/>
        <v>125.24772452136483</v>
      </c>
      <c r="F28" s="22"/>
    </row>
    <row r="29" spans="1:6" ht="44.25" customHeight="1" x14ac:dyDescent="0.3">
      <c r="A29" s="16" t="s">
        <v>222</v>
      </c>
      <c r="B29" s="17" t="s">
        <v>224</v>
      </c>
      <c r="C29" s="18">
        <v>2375</v>
      </c>
      <c r="D29" s="20">
        <v>1568.5</v>
      </c>
      <c r="E29" s="53">
        <v>0</v>
      </c>
      <c r="F29" s="22"/>
    </row>
    <row r="30" spans="1:6" x14ac:dyDescent="0.3">
      <c r="A30" s="16" t="s">
        <v>154</v>
      </c>
      <c r="B30" s="17" t="s">
        <v>155</v>
      </c>
      <c r="C30" s="18">
        <v>834.4</v>
      </c>
      <c r="D30" s="18">
        <v>933.2</v>
      </c>
      <c r="E30" s="53">
        <f t="shared" si="0"/>
        <v>111.84084372003835</v>
      </c>
      <c r="F30" s="22"/>
    </row>
    <row r="31" spans="1:6" ht="37.5" x14ac:dyDescent="0.3">
      <c r="A31" s="16" t="s">
        <v>228</v>
      </c>
      <c r="B31" s="17" t="s">
        <v>227</v>
      </c>
      <c r="C31" s="18"/>
      <c r="D31" s="18">
        <v>43.7</v>
      </c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3328.6</v>
      </c>
      <c r="D32" s="18">
        <v>956.8</v>
      </c>
      <c r="E32" s="53">
        <f t="shared" si="0"/>
        <v>28.74481764105029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373.2</v>
      </c>
      <c r="D33" s="18">
        <v>936.8</v>
      </c>
      <c r="E33" s="53">
        <f t="shared" si="0"/>
        <v>251.01822079314042</v>
      </c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/>
      <c r="D40" s="24">
        <v>-12.4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421.8</v>
      </c>
      <c r="E41" s="53">
        <f>D41/C41*100</f>
        <v>94.151785714285722</v>
      </c>
      <c r="F41" s="22"/>
    </row>
    <row r="42" spans="1:6" x14ac:dyDescent="0.3">
      <c r="A42" s="27" t="s">
        <v>38</v>
      </c>
      <c r="B42" s="28"/>
      <c r="C42" s="55">
        <f>C14+C4</f>
        <v>196130.8</v>
      </c>
      <c r="D42" s="55">
        <f>D14+D4</f>
        <v>162047.70000000001</v>
      </c>
      <c r="E42" s="53">
        <f t="shared" ref="E42:E62" si="4">D42/C42*100</f>
        <v>82.622260246733319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73054.100000000006</v>
      </c>
      <c r="D43" s="18">
        <v>73054.100000000006</v>
      </c>
      <c r="E43" s="53">
        <f t="shared" si="4"/>
        <v>100</v>
      </c>
      <c r="F43" s="19"/>
    </row>
    <row r="44" spans="1:6" x14ac:dyDescent="0.3">
      <c r="A44" s="16" t="s">
        <v>40</v>
      </c>
      <c r="B44" s="17" t="s">
        <v>181</v>
      </c>
      <c r="C44" s="18">
        <v>7514.7</v>
      </c>
      <c r="D44" s="18">
        <v>2355</v>
      </c>
      <c r="E44" s="53">
        <f t="shared" si="4"/>
        <v>31.338576390275065</v>
      </c>
      <c r="F44" s="19"/>
    </row>
    <row r="45" spans="1:6" hidden="1" x14ac:dyDescent="0.3">
      <c r="A45" s="16" t="s">
        <v>127</v>
      </c>
      <c r="B45" s="17" t="s">
        <v>217</v>
      </c>
      <c r="C45" s="18"/>
      <c r="D45" s="18">
        <v>0</v>
      </c>
      <c r="E45" s="53" t="e">
        <f t="shared" ref="E45" si="5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23366.3</v>
      </c>
      <c r="D46" s="18">
        <v>10197</v>
      </c>
      <c r="E46" s="53">
        <f t="shared" si="4"/>
        <v>43.639771808116819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4"/>
        <v>#DIV/0!</v>
      </c>
      <c r="F47" s="19"/>
    </row>
    <row r="48" spans="1:6" hidden="1" x14ac:dyDescent="0.3">
      <c r="A48" s="16" t="s">
        <v>179</v>
      </c>
      <c r="B48" s="17" t="s">
        <v>158</v>
      </c>
      <c r="C48" s="18"/>
      <c r="D48" s="18"/>
      <c r="E48" s="53" t="e">
        <f t="shared" ref="E48" si="6">D48/C48*100</f>
        <v>#DIV/0!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4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4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532.4</v>
      </c>
      <c r="D51" s="23">
        <v>532.4</v>
      </c>
      <c r="E51" s="53">
        <f t="shared" si="4"/>
        <v>100</v>
      </c>
      <c r="F51" s="19"/>
    </row>
    <row r="52" spans="1:6" hidden="1" x14ac:dyDescent="0.3">
      <c r="A52" s="16" t="s">
        <v>140</v>
      </c>
      <c r="B52" s="17" t="s">
        <v>168</v>
      </c>
      <c r="C52" s="18"/>
      <c r="D52" s="23"/>
      <c r="E52" s="53" t="e">
        <f t="shared" ref="E52" si="7">D52/C52*100</f>
        <v>#DIV/0!</v>
      </c>
      <c r="F52" s="19"/>
    </row>
    <row r="53" spans="1:6" hidden="1" x14ac:dyDescent="0.3">
      <c r="A53" s="16" t="s">
        <v>127</v>
      </c>
      <c r="B53" s="17" t="s">
        <v>167</v>
      </c>
      <c r="C53" s="18"/>
      <c r="D53" s="23"/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247753.5</v>
      </c>
      <c r="D54" s="23">
        <v>225329.6</v>
      </c>
      <c r="E54" s="53">
        <f t="shared" ref="E54" si="8">D54/C54*100</f>
        <v>90.949108690694587</v>
      </c>
      <c r="F54" s="19"/>
    </row>
    <row r="55" spans="1:6" x14ac:dyDescent="0.3">
      <c r="A55" s="16" t="s">
        <v>42</v>
      </c>
      <c r="B55" s="17" t="s">
        <v>165</v>
      </c>
      <c r="C55" s="18">
        <v>68748.100000000006</v>
      </c>
      <c r="D55" s="20">
        <v>66397</v>
      </c>
      <c r="E55" s="53">
        <f t="shared" si="4"/>
        <v>96.580123668872304</v>
      </c>
      <c r="F55" s="19"/>
    </row>
    <row r="56" spans="1:6" x14ac:dyDescent="0.3">
      <c r="A56" s="16" t="s">
        <v>43</v>
      </c>
      <c r="B56" s="17" t="s">
        <v>164</v>
      </c>
      <c r="C56" s="18">
        <v>23673.9</v>
      </c>
      <c r="D56" s="18">
        <v>14344.6</v>
      </c>
      <c r="E56" s="53">
        <f t="shared" si="4"/>
        <v>60.592466809439927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31</v>
      </c>
      <c r="D57" s="23">
        <v>31</v>
      </c>
      <c r="E57" s="53">
        <f t="shared" si="4"/>
        <v>100</v>
      </c>
      <c r="F57" s="19"/>
    </row>
    <row r="58" spans="1:6" x14ac:dyDescent="0.3">
      <c r="A58" s="16" t="s">
        <v>159</v>
      </c>
      <c r="B58" s="17" t="s">
        <v>162</v>
      </c>
      <c r="C58" s="23">
        <v>377.3</v>
      </c>
      <c r="D58" s="18">
        <v>377.3</v>
      </c>
      <c r="E58" s="53">
        <f t="shared" ref="E58" si="9">D58/C58*100</f>
        <v>100</v>
      </c>
      <c r="F58" s="19"/>
    </row>
    <row r="59" spans="1:6" x14ac:dyDescent="0.3">
      <c r="A59" s="16" t="s">
        <v>45</v>
      </c>
      <c r="B59" s="17" t="s">
        <v>161</v>
      </c>
      <c r="C59" s="23">
        <v>653993.80000000005</v>
      </c>
      <c r="D59" s="18">
        <v>640217</v>
      </c>
      <c r="E59" s="53">
        <f t="shared" si="4"/>
        <v>97.893435687004981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8371.7000000000007</v>
      </c>
      <c r="D60" s="18">
        <v>6380.5</v>
      </c>
      <c r="E60" s="53">
        <f t="shared" ref="E60:E61" si="10">D60/C60*100</f>
        <v>76.215105653570959</v>
      </c>
      <c r="F60" s="19"/>
    </row>
    <row r="61" spans="1:6" ht="38.25" customHeight="1" x14ac:dyDescent="0.3">
      <c r="A61" s="33" t="s">
        <v>216</v>
      </c>
      <c r="B61" s="17" t="s">
        <v>186</v>
      </c>
      <c r="C61" s="23">
        <v>31873</v>
      </c>
      <c r="D61" s="18">
        <v>23064.1</v>
      </c>
      <c r="E61" s="53">
        <f t="shared" si="10"/>
        <v>72.362501176544399</v>
      </c>
      <c r="F61" s="19"/>
    </row>
    <row r="62" spans="1:6" ht="38.25" hidden="1" customHeight="1" x14ac:dyDescent="0.3">
      <c r="A62" s="33" t="s">
        <v>146</v>
      </c>
      <c r="B62" s="17" t="s">
        <v>184</v>
      </c>
      <c r="C62" s="23"/>
      <c r="D62" s="18"/>
      <c r="E62" s="53" t="e">
        <f t="shared" si="4"/>
        <v>#DIV/0!</v>
      </c>
      <c r="F62" s="19"/>
    </row>
    <row r="63" spans="1:6" ht="25.5" customHeight="1" x14ac:dyDescent="0.3">
      <c r="A63" s="27" t="s">
        <v>47</v>
      </c>
      <c r="B63" s="34" t="s">
        <v>48</v>
      </c>
      <c r="C63" s="54">
        <f>SUM(C43:C62)</f>
        <v>1139289.8</v>
      </c>
      <c r="D63" s="54">
        <f>SUM(D43:D62)</f>
        <v>1062279.6000000001</v>
      </c>
      <c r="E63" s="53">
        <f>D63/C63*100</f>
        <v>93.240508253475113</v>
      </c>
      <c r="F63" s="35"/>
    </row>
    <row r="64" spans="1:6" ht="25.5" customHeight="1" x14ac:dyDescent="0.3">
      <c r="A64" s="27" t="s">
        <v>49</v>
      </c>
      <c r="B64" s="34" t="s">
        <v>175</v>
      </c>
      <c r="C64" s="23">
        <v>780</v>
      </c>
      <c r="D64" s="23">
        <v>780</v>
      </c>
      <c r="E64" s="53">
        <v>0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-524.79999999999995</v>
      </c>
      <c r="E65" s="53">
        <v>0</v>
      </c>
      <c r="F65" s="35"/>
    </row>
    <row r="66" spans="1:6" x14ac:dyDescent="0.3">
      <c r="A66" s="27" t="s">
        <v>51</v>
      </c>
      <c r="B66" s="34"/>
      <c r="C66" s="52">
        <f>C42+C63+C64+C65</f>
        <v>1336200.6000000001</v>
      </c>
      <c r="D66" s="52">
        <f>D42+D63+D64+D65</f>
        <v>1224582.5</v>
      </c>
      <c r="E66" s="53">
        <f>D66/C66*100</f>
        <v>91.646606056006846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101007.3</v>
      </c>
      <c r="D68" s="40">
        <f>SUM(D69:D76)</f>
        <v>80230.400000000009</v>
      </c>
      <c r="E68" s="43">
        <f>IF(C68=0," ",D68/C68*100)</f>
        <v>79.430298602180244</v>
      </c>
    </row>
    <row r="69" spans="1:6" ht="28.5" customHeight="1" x14ac:dyDescent="0.25">
      <c r="A69" s="44" t="s">
        <v>197</v>
      </c>
      <c r="B69" s="42" t="s">
        <v>84</v>
      </c>
      <c r="C69" s="45">
        <v>3561.5</v>
      </c>
      <c r="D69" s="45">
        <v>3390</v>
      </c>
      <c r="E69" s="46">
        <f>IF(C69=0," ",D69/C69*100)</f>
        <v>95.184613224764846</v>
      </c>
    </row>
    <row r="70" spans="1:6" ht="22.5" customHeight="1" x14ac:dyDescent="0.25">
      <c r="A70" s="44" t="s">
        <v>198</v>
      </c>
      <c r="B70" s="42" t="s">
        <v>85</v>
      </c>
      <c r="C70" s="45">
        <v>5096.7</v>
      </c>
      <c r="D70" s="45">
        <v>4346.8999999999996</v>
      </c>
      <c r="E70" s="46">
        <f>IF(C70=0," ",D70/C70*100)</f>
        <v>85.288520022759812</v>
      </c>
    </row>
    <row r="71" spans="1:6" ht="37.5" x14ac:dyDescent="0.25">
      <c r="A71" s="44" t="s">
        <v>199</v>
      </c>
      <c r="B71" s="42" t="s">
        <v>86</v>
      </c>
      <c r="C71" s="45">
        <v>51544.1</v>
      </c>
      <c r="D71" s="47">
        <v>42540.3</v>
      </c>
      <c r="E71" s="46">
        <f>IF(C71=0," ",D71/C71*100)</f>
        <v>82.531851366111738</v>
      </c>
    </row>
    <row r="72" spans="1:6" x14ac:dyDescent="0.25">
      <c r="A72" s="44" t="s">
        <v>53</v>
      </c>
      <c r="B72" s="42" t="s">
        <v>87</v>
      </c>
      <c r="C72" s="45">
        <v>31</v>
      </c>
      <c r="D72" s="45">
        <v>14.5</v>
      </c>
      <c r="E72" s="46">
        <f>IF(C72=0," ",D72/C72*100)</f>
        <v>46.774193548387096</v>
      </c>
    </row>
    <row r="73" spans="1:6" x14ac:dyDescent="0.25">
      <c r="A73" s="44" t="s">
        <v>200</v>
      </c>
      <c r="B73" s="42" t="s">
        <v>88</v>
      </c>
      <c r="C73" s="45">
        <v>26791</v>
      </c>
      <c r="D73" s="45">
        <v>20023.599999999999</v>
      </c>
      <c r="E73" s="46">
        <f t="shared" ref="E73:E113" si="11">IF(C73=0," ",D73/C73*100)</f>
        <v>74.740024635138653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1"/>
        <v xml:space="preserve"> </v>
      </c>
    </row>
    <row r="75" spans="1:6" x14ac:dyDescent="0.25">
      <c r="A75" s="44" t="s">
        <v>55</v>
      </c>
      <c r="B75" s="42" t="s">
        <v>90</v>
      </c>
      <c r="C75" s="45">
        <v>1300</v>
      </c>
      <c r="D75" s="45">
        <v>0</v>
      </c>
      <c r="E75" s="46">
        <f t="shared" si="11"/>
        <v>0</v>
      </c>
    </row>
    <row r="76" spans="1:6" x14ac:dyDescent="0.25">
      <c r="A76" s="44" t="s">
        <v>56</v>
      </c>
      <c r="B76" s="42" t="s">
        <v>91</v>
      </c>
      <c r="C76" s="45">
        <v>12683</v>
      </c>
      <c r="D76" s="47">
        <v>9915.1</v>
      </c>
      <c r="E76" s="46">
        <f t="shared" si="11"/>
        <v>78.176298982890486</v>
      </c>
    </row>
    <row r="77" spans="1:6" x14ac:dyDescent="0.25">
      <c r="A77" s="41" t="s">
        <v>57</v>
      </c>
      <c r="B77" s="42" t="s">
        <v>92</v>
      </c>
      <c r="C77" s="40">
        <f>SUM(C78:C79)</f>
        <v>7799.1</v>
      </c>
      <c r="D77" s="40">
        <f>SUM(D78:D79)</f>
        <v>5842</v>
      </c>
      <c r="E77" s="43">
        <f t="shared" si="11"/>
        <v>74.9060789065405</v>
      </c>
    </row>
    <row r="78" spans="1:6" x14ac:dyDescent="0.25">
      <c r="A78" s="44" t="s">
        <v>188</v>
      </c>
      <c r="B78" s="42" t="s">
        <v>93</v>
      </c>
      <c r="C78" s="45">
        <v>7724.1</v>
      </c>
      <c r="D78" s="45">
        <v>5842</v>
      </c>
      <c r="E78" s="46">
        <f t="shared" si="11"/>
        <v>75.633407128338575</v>
      </c>
    </row>
    <row r="79" spans="1:6" x14ac:dyDescent="0.25">
      <c r="A79" s="44" t="s">
        <v>58</v>
      </c>
      <c r="B79" s="42" t="s">
        <v>94</v>
      </c>
      <c r="C79" s="45">
        <v>75</v>
      </c>
      <c r="D79" s="45">
        <v>0</v>
      </c>
      <c r="E79" s="46">
        <f t="shared" si="11"/>
        <v>0</v>
      </c>
    </row>
    <row r="80" spans="1:6" x14ac:dyDescent="0.25">
      <c r="A80" s="41" t="s">
        <v>59</v>
      </c>
      <c r="B80" s="42" t="s">
        <v>95</v>
      </c>
      <c r="C80" s="40">
        <f>C83+C81+C84+C82</f>
        <v>4381.5999999999995</v>
      </c>
      <c r="D80" s="40">
        <f>D83+D81+D84+D82</f>
        <v>3970.3</v>
      </c>
      <c r="E80" s="43">
        <f t="shared" si="11"/>
        <v>90.61301807558884</v>
      </c>
    </row>
    <row r="81" spans="1:5" x14ac:dyDescent="0.25">
      <c r="A81" s="44" t="s">
        <v>60</v>
      </c>
      <c r="B81" s="42" t="s">
        <v>96</v>
      </c>
      <c r="C81" s="45">
        <v>226.8</v>
      </c>
      <c r="D81" s="47">
        <v>226.8</v>
      </c>
      <c r="E81" s="46">
        <f t="shared" si="11"/>
        <v>100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1476.6</v>
      </c>
      <c r="D83" s="47">
        <v>1107.7</v>
      </c>
      <c r="E83" s="46">
        <f t="shared" si="11"/>
        <v>75.016930786942979</v>
      </c>
    </row>
    <row r="84" spans="1:5" x14ac:dyDescent="0.25">
      <c r="A84" s="44" t="s">
        <v>62</v>
      </c>
      <c r="B84" s="42" t="s">
        <v>98</v>
      </c>
      <c r="C84" s="45">
        <v>2678.2</v>
      </c>
      <c r="D84" s="47">
        <v>2635.8</v>
      </c>
      <c r="E84" s="46">
        <f t="shared" si="11"/>
        <v>98.416847136136226</v>
      </c>
    </row>
    <row r="85" spans="1:5" x14ac:dyDescent="0.25">
      <c r="A85" s="41" t="s">
        <v>63</v>
      </c>
      <c r="B85" s="42" t="s">
        <v>99</v>
      </c>
      <c r="C85" s="40">
        <f>C86+C87+C88</f>
        <v>22588.1</v>
      </c>
      <c r="D85" s="40">
        <f>D86+D87+D88</f>
        <v>18546.099999999999</v>
      </c>
      <c r="E85" s="43">
        <f t="shared" si="11"/>
        <v>82.105621986798354</v>
      </c>
    </row>
    <row r="86" spans="1:5" x14ac:dyDescent="0.25">
      <c r="A86" s="44" t="s">
        <v>64</v>
      </c>
      <c r="B86" s="42" t="s">
        <v>100</v>
      </c>
      <c r="C86" s="45">
        <v>2025</v>
      </c>
      <c r="D86" s="47">
        <v>0</v>
      </c>
      <c r="E86" s="46">
        <f t="shared" si="11"/>
        <v>0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1"/>
        <v xml:space="preserve"> </v>
      </c>
    </row>
    <row r="88" spans="1:5" x14ac:dyDescent="0.25">
      <c r="A88" s="44" t="s">
        <v>144</v>
      </c>
      <c r="B88" s="42" t="s">
        <v>145</v>
      </c>
      <c r="C88" s="45">
        <v>20563.099999999999</v>
      </c>
      <c r="D88" s="47">
        <v>18546.099999999999</v>
      </c>
      <c r="E88" s="46">
        <f t="shared" si="11"/>
        <v>90.191167674134732</v>
      </c>
    </row>
    <row r="89" spans="1:5" x14ac:dyDescent="0.25">
      <c r="A89" s="41" t="s">
        <v>218</v>
      </c>
      <c r="B89" s="42" t="s">
        <v>220</v>
      </c>
      <c r="C89" s="40">
        <f>C90</f>
        <v>1451.9</v>
      </c>
      <c r="D89" s="40">
        <f>D90</f>
        <v>1318.3</v>
      </c>
      <c r="E89" s="46">
        <f t="shared" si="11"/>
        <v>90.798264343274326</v>
      </c>
    </row>
    <row r="90" spans="1:5" x14ac:dyDescent="0.25">
      <c r="A90" s="44" t="s">
        <v>219</v>
      </c>
      <c r="B90" s="42" t="s">
        <v>221</v>
      </c>
      <c r="C90" s="45">
        <v>1451.9</v>
      </c>
      <c r="D90" s="47">
        <v>1318.3</v>
      </c>
      <c r="E90" s="46">
        <f t="shared" si="11"/>
        <v>90.798264343274326</v>
      </c>
    </row>
    <row r="91" spans="1:5" x14ac:dyDescent="0.25">
      <c r="A91" s="41" t="s">
        <v>66</v>
      </c>
      <c r="B91" s="42" t="s">
        <v>102</v>
      </c>
      <c r="C91" s="40">
        <f>C92+C93+C94+C96+C97+C95</f>
        <v>908811.80000000016</v>
      </c>
      <c r="D91" s="40">
        <f>D92+D93+D94+D96+D97+D95</f>
        <v>810067.1</v>
      </c>
      <c r="E91" s="43">
        <f t="shared" si="11"/>
        <v>89.134747150069998</v>
      </c>
    </row>
    <row r="92" spans="1:5" x14ac:dyDescent="0.25">
      <c r="A92" s="44" t="s">
        <v>67</v>
      </c>
      <c r="B92" s="42" t="s">
        <v>103</v>
      </c>
      <c r="C92" s="45">
        <v>239948.5</v>
      </c>
      <c r="D92" s="47">
        <v>219181.2</v>
      </c>
      <c r="E92" s="46">
        <f t="shared" si="11"/>
        <v>91.345101136285507</v>
      </c>
    </row>
    <row r="93" spans="1:5" x14ac:dyDescent="0.25">
      <c r="A93" s="44" t="s">
        <v>68</v>
      </c>
      <c r="B93" s="42" t="s">
        <v>104</v>
      </c>
      <c r="C93" s="45">
        <v>567739.4</v>
      </c>
      <c r="D93" s="47">
        <v>507081</v>
      </c>
      <c r="E93" s="46">
        <f t="shared" si="11"/>
        <v>89.31580228534429</v>
      </c>
    </row>
    <row r="94" spans="1:5" x14ac:dyDescent="0.25">
      <c r="A94" s="44" t="s">
        <v>192</v>
      </c>
      <c r="B94" s="42" t="s">
        <v>105</v>
      </c>
      <c r="C94" s="45">
        <v>42696.800000000003</v>
      </c>
      <c r="D94" s="47">
        <v>34632.6</v>
      </c>
      <c r="E94" s="46">
        <f t="shared" si="11"/>
        <v>81.112870285360955</v>
      </c>
    </row>
    <row r="95" spans="1:5" x14ac:dyDescent="0.25">
      <c r="A95" s="44" t="s">
        <v>193</v>
      </c>
      <c r="B95" s="42" t="s">
        <v>151</v>
      </c>
      <c r="C95" s="45">
        <v>50</v>
      </c>
      <c r="D95" s="47">
        <v>0</v>
      </c>
      <c r="E95" s="46">
        <f t="shared" si="11"/>
        <v>0</v>
      </c>
    </row>
    <row r="96" spans="1:5" x14ac:dyDescent="0.25">
      <c r="A96" s="44" t="s">
        <v>194</v>
      </c>
      <c r="B96" s="42" t="s">
        <v>106</v>
      </c>
      <c r="C96" s="45">
        <v>3238.8</v>
      </c>
      <c r="D96" s="47">
        <v>3022.4</v>
      </c>
      <c r="E96" s="46">
        <f t="shared" si="11"/>
        <v>93.318513029517106</v>
      </c>
    </row>
    <row r="97" spans="1:5" x14ac:dyDescent="0.25">
      <c r="A97" s="44" t="s">
        <v>69</v>
      </c>
      <c r="B97" s="42" t="s">
        <v>107</v>
      </c>
      <c r="C97" s="47">
        <v>55138.3</v>
      </c>
      <c r="D97" s="47">
        <v>46149.9</v>
      </c>
      <c r="E97" s="46">
        <f t="shared" si="11"/>
        <v>83.698445545111113</v>
      </c>
    </row>
    <row r="98" spans="1:5" x14ac:dyDescent="0.25">
      <c r="A98" s="41" t="s">
        <v>195</v>
      </c>
      <c r="B98" s="42" t="s">
        <v>108</v>
      </c>
      <c r="C98" s="40">
        <f>C99+C100</f>
        <v>53031.600000000006</v>
      </c>
      <c r="D98" s="40">
        <f>D99+D100</f>
        <v>40736.699999999997</v>
      </c>
      <c r="E98" s="43">
        <f t="shared" si="11"/>
        <v>76.815898445455147</v>
      </c>
    </row>
    <row r="99" spans="1:5" x14ac:dyDescent="0.25">
      <c r="A99" s="44" t="s">
        <v>70</v>
      </c>
      <c r="B99" s="42" t="s">
        <v>109</v>
      </c>
      <c r="C99" s="45">
        <v>31367.9</v>
      </c>
      <c r="D99" s="45">
        <v>23680.6</v>
      </c>
      <c r="E99" s="46">
        <f t="shared" si="11"/>
        <v>75.493099633701959</v>
      </c>
    </row>
    <row r="100" spans="1:5" x14ac:dyDescent="0.25">
      <c r="A100" s="44" t="s">
        <v>196</v>
      </c>
      <c r="B100" s="42" t="s">
        <v>110</v>
      </c>
      <c r="C100" s="45">
        <v>21663.7</v>
      </c>
      <c r="D100" s="45">
        <v>17056.099999999999</v>
      </c>
      <c r="E100" s="46">
        <f t="shared" si="11"/>
        <v>78.731241662319903</v>
      </c>
    </row>
    <row r="101" spans="1:5" x14ac:dyDescent="0.25">
      <c r="A101" s="41" t="s">
        <v>71</v>
      </c>
      <c r="B101" s="42" t="s">
        <v>111</v>
      </c>
      <c r="C101" s="40">
        <f>C102+C103+C105+C104</f>
        <v>97192.699999999983</v>
      </c>
      <c r="D101" s="40">
        <f>D102+D103+D105+D104</f>
        <v>84002.2</v>
      </c>
      <c r="E101" s="43">
        <f t="shared" si="11"/>
        <v>86.428507490788931</v>
      </c>
    </row>
    <row r="102" spans="1:5" x14ac:dyDescent="0.25">
      <c r="A102" s="44" t="s">
        <v>72</v>
      </c>
      <c r="B102" s="42" t="s">
        <v>112</v>
      </c>
      <c r="C102" s="45">
        <v>8515</v>
      </c>
      <c r="D102" s="45">
        <v>7072.7</v>
      </c>
      <c r="E102" s="46">
        <f t="shared" si="11"/>
        <v>83.061655901350548</v>
      </c>
    </row>
    <row r="103" spans="1:5" x14ac:dyDescent="0.25">
      <c r="A103" s="44" t="s">
        <v>73</v>
      </c>
      <c r="B103" s="42" t="s">
        <v>113</v>
      </c>
      <c r="C103" s="45">
        <v>65949.899999999994</v>
      </c>
      <c r="D103" s="47">
        <v>64050.7</v>
      </c>
      <c r="E103" s="46">
        <f t="shared" si="11"/>
        <v>97.120238241452981</v>
      </c>
    </row>
    <row r="104" spans="1:5" x14ac:dyDescent="0.25">
      <c r="A104" s="44" t="s">
        <v>74</v>
      </c>
      <c r="B104" s="42" t="s">
        <v>114</v>
      </c>
      <c r="C104" s="45">
        <v>16967.099999999999</v>
      </c>
      <c r="D104" s="45">
        <v>8659.6</v>
      </c>
      <c r="E104" s="46">
        <f t="shared" si="11"/>
        <v>51.037596289289276</v>
      </c>
    </row>
    <row r="105" spans="1:5" x14ac:dyDescent="0.25">
      <c r="A105" s="44" t="s">
        <v>75</v>
      </c>
      <c r="B105" s="42" t="s">
        <v>115</v>
      </c>
      <c r="C105" s="45">
        <v>5760.7</v>
      </c>
      <c r="D105" s="45">
        <v>4219.2</v>
      </c>
      <c r="E105" s="46">
        <f t="shared" si="11"/>
        <v>73.241099171975634</v>
      </c>
    </row>
    <row r="106" spans="1:5" x14ac:dyDescent="0.25">
      <c r="A106" s="41" t="s">
        <v>76</v>
      </c>
      <c r="B106" s="42" t="s">
        <v>116</v>
      </c>
      <c r="C106" s="40">
        <f>C107</f>
        <v>16488.900000000001</v>
      </c>
      <c r="D106" s="40">
        <f>D107</f>
        <v>12256.9</v>
      </c>
      <c r="E106" s="43">
        <f t="shared" si="11"/>
        <v>74.334249100910299</v>
      </c>
    </row>
    <row r="107" spans="1:5" x14ac:dyDescent="0.25">
      <c r="A107" s="44" t="s">
        <v>77</v>
      </c>
      <c r="B107" s="42" t="s">
        <v>117</v>
      </c>
      <c r="C107" s="45">
        <v>16488.900000000001</v>
      </c>
      <c r="D107" s="45">
        <v>12256.9</v>
      </c>
      <c r="E107" s="46">
        <f t="shared" si="11"/>
        <v>74.334249100910299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1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1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138156.70000000001</v>
      </c>
      <c r="D110" s="40">
        <f>D111+D112</f>
        <v>133588.30000000002</v>
      </c>
      <c r="E110" s="43">
        <f t="shared" si="11"/>
        <v>96.693319976519419</v>
      </c>
    </row>
    <row r="111" spans="1:5" x14ac:dyDescent="0.25">
      <c r="A111" s="44" t="s">
        <v>191</v>
      </c>
      <c r="B111" s="42" t="s">
        <v>121</v>
      </c>
      <c r="C111" s="45">
        <v>120650.8</v>
      </c>
      <c r="D111" s="45">
        <v>117840.1</v>
      </c>
      <c r="E111" s="46">
        <f t="shared" si="11"/>
        <v>97.670384282574176</v>
      </c>
    </row>
    <row r="112" spans="1:5" x14ac:dyDescent="0.25">
      <c r="A112" s="44" t="s">
        <v>80</v>
      </c>
      <c r="B112" s="42" t="s">
        <v>122</v>
      </c>
      <c r="C112" s="45">
        <v>17505.900000000001</v>
      </c>
      <c r="D112" s="45">
        <v>15748.2</v>
      </c>
      <c r="E112" s="46">
        <f t="shared" si="11"/>
        <v>89.959385121587573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1350909.7</v>
      </c>
      <c r="D113" s="40">
        <f>D68+D77+D80+D85+D91+D98+D101+D106+D110+D108+D89</f>
        <v>1190558.3</v>
      </c>
      <c r="E113" s="43">
        <f t="shared" si="11"/>
        <v>88.130117061118156</v>
      </c>
    </row>
    <row r="114" spans="1:5" x14ac:dyDescent="0.3">
      <c r="A114" s="49" t="s">
        <v>82</v>
      </c>
      <c r="B114" s="50"/>
      <c r="C114" s="51">
        <f>C66-C113</f>
        <v>-14709.09999999986</v>
      </c>
      <c r="D114" s="51">
        <f>D66-D113</f>
        <v>34024.199999999953</v>
      </c>
      <c r="E114" s="43"/>
    </row>
    <row r="117" spans="1:5" x14ac:dyDescent="0.3">
      <c r="A117" s="37" t="s">
        <v>141</v>
      </c>
      <c r="C117" s="56" t="s">
        <v>229</v>
      </c>
    </row>
    <row r="120" spans="1:5" x14ac:dyDescent="0.3">
      <c r="C120" s="6">
        <f>C66-C113</f>
        <v>-14709.09999999986</v>
      </c>
      <c r="D120" s="6">
        <f>D66-D113</f>
        <v>34024.199999999953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2021-11-12T00:43:54Z</cp:lastPrinted>
  <dcterms:created xsi:type="dcterms:W3CDTF">2018-02-13T00:40:04Z</dcterms:created>
  <dcterms:modified xsi:type="dcterms:W3CDTF">2021-11-12T01:26:15Z</dcterms:modified>
</cp:coreProperties>
</file>